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<sst xmlns="http://schemas.openxmlformats.org/spreadsheetml/2006/main" count="49" uniqueCount="42">
  <si>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</si>
  <si>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</si>
  <si>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</si>
  <si>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</si>
  <si>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</si>
  <si>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</si>
  <si>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</si>
  <si>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</si>
  <si>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</si>
  <si>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</si>
  <si>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</si>
  <si>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</si>
  <si>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</si>
  <si>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</si>
  <si>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</si>
  <si>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</si>
  <si>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</si>
  <si>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</si>
  <si>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</si>
  <si>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</si>
  <si>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</si>
  <si>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</si>
  <si>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</si>
  <si>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</si>
  <si>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</si>
  <si>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</si>
  <si>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</si>
  <si>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</si>
  <si>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</si>
  <si>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</si>
  <si>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</si>
  <si>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</si>
  <si>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</si>
  <si>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</si>
  <si>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</si>
  <si>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</si>
  <si>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</si>
  <si>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</si>
  <si>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</si>
  <si>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2022/23</t>
  </si>
  <si>
    <t>Increase in cemetery income due to higher usage (+£815), higher VAT reclaim due to higher expenditure in 2021/22 (+£1,061), lower miscellaneous income (-£114)</t>
  </si>
  <si>
    <t>Significant one-off purchases from reserves in 2021/22 - village gates (£6,933) village bench (£1,010).  Phone box decorating (£495) and higher grant to Ropsley Hall to purchase new stage (£930)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</si>
</sst>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8">
      <selection activeCell="F28" sqref="F28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5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9"/>
    </row>
    <row r="2" spans="1:13" ht="15">
      <c r="A2" s="29" t="s">
        <v>17</v>
      </c>
      <c r="B2" s="24"/>
      <c r="C2" s="37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3.5">
      <c r="A4" s="1" t="s">
        <v>36</v>
      </c>
    </row>
    <row r="5" spans="1:13" ht="99" customHeight="1">
      <c r="A5" s="42" t="s">
        <v>37</v>
      </c>
      <c r="B5" s="43"/>
      <c r="C5" s="43"/>
      <c r="D5" s="43"/>
      <c r="E5" s="43"/>
      <c r="F5" s="43"/>
      <c r="G5" s="43"/>
      <c r="H5" s="43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.75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7" t="s">
        <v>2</v>
      </c>
      <c r="B11" s="47"/>
      <c r="C11" s="47"/>
      <c r="D11" s="8">
        <v>35355</v>
      </c>
      <c r="F11" s="8">
        <v>27729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8" t="s">
        <v>20</v>
      </c>
      <c r="B13" s="49"/>
      <c r="C13" s="50"/>
      <c r="D13" s="8">
        <v>12500</v>
      </c>
      <c r="F13" s="8">
        <v>13000</v>
      </c>
      <c r="G13" s="5">
        <f>F13-D13</f>
        <v>500</v>
      </c>
      <c r="H13" s="6">
        <f>IF((D13&gt;F13),(D13-F13)/D13,IF(D13&lt;F13,-(D13-F13)/D13,IF(D13=F13,0)))</f>
        <v>0.04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28.5" thickBot="1">
      <c r="A15" s="44" t="s">
        <v>3</v>
      </c>
      <c r="B15" s="44"/>
      <c r="C15" s="44"/>
      <c r="D15" s="8">
        <v>2160</v>
      </c>
      <c r="F15" s="8">
        <v>3874</v>
      </c>
      <c r="G15" s="5">
        <f>F15-D15</f>
        <v>1714</v>
      </c>
      <c r="H15" s="6">
        <f>IF((D15&gt;F15),(D15-F15)/D15,IF(D15&lt;F15,-(D15-F15)/D15,IF(D15=F15,0)))</f>
        <v>0.7935185185185185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40</v>
      </c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4" t="s">
        <v>4</v>
      </c>
      <c r="B17" s="44"/>
      <c r="C17" s="44"/>
      <c r="D17" s="8">
        <v>6167</v>
      </c>
      <c r="F17" s="8">
        <v>6901</v>
      </c>
      <c r="G17" s="5">
        <f>F17-D17</f>
        <v>734</v>
      </c>
      <c r="H17" s="6">
        <f>IF((D17&gt;F17),(D17-F17)/D17,IF(D17&lt;F17,-(D17-F17)/D17,IF(D17=F17,0)))</f>
        <v>0.11902059348143344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42" thickBot="1">
      <c r="A21" s="44" t="s">
        <v>21</v>
      </c>
      <c r="B21" s="44"/>
      <c r="C21" s="44"/>
      <c r="D21" s="8">
        <v>16119</v>
      </c>
      <c r="F21" s="8">
        <v>6583</v>
      </c>
      <c r="G21" s="5">
        <f>F21-D21</f>
        <v>-9536</v>
      </c>
      <c r="H21" s="6">
        <f>IF((D21&gt;F21),(D21-F21)/D21,IF(D21&lt;F21,-(D21-F21)/D21,IF(D21=F21,0)))</f>
        <v>0.5915999751845648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41</v>
      </c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27729</v>
      </c>
      <c r="F23" s="2">
        <f>F11+F13+F15-F17-F19-F21</f>
        <v>31119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E24" s="3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27729</v>
      </c>
      <c r="F26" s="8">
        <v>31119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42593</v>
      </c>
      <c r="F28" s="8">
        <v>44785</v>
      </c>
      <c r="G28" s="5">
        <f>F28-D28</f>
        <v>2192</v>
      </c>
      <c r="H28" s="6">
        <f>IF((D28&gt;F28),(D28-F28)/D28,IF(D28&lt;F28,-(D28-F28)/D28,IF(D28=F28,0)))</f>
        <v>0.0514638555631207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30:C30"/>
    <mergeCell ref="A11:C11"/>
    <mergeCell ref="A13:C13"/>
    <mergeCell ref="A15:C15"/>
    <mergeCell ref="A17:C17"/>
    <mergeCell ref="A5:H5"/>
    <mergeCell ref="A19:C19"/>
    <mergeCell ref="A21:C21"/>
    <mergeCell ref="A1:K1"/>
    <mergeCell ref="A26:C26"/>
    <mergeCell ref="A28:C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27</v>
      </c>
      <c r="D7" s="34"/>
    </row>
    <row r="8" spans="2:4" ht="15" customHeight="1">
      <c r="B8" s="34" t="s">
        <v>28</v>
      </c>
      <c r="D8" s="34"/>
    </row>
    <row r="9" spans="2:4" ht="14.25">
      <c r="B9" s="34" t="s">
        <v>29</v>
      </c>
      <c r="D9" s="34"/>
    </row>
    <row r="10" spans="2:4" ht="14.25">
      <c r="B10" s="34" t="s">
        <v>30</v>
      </c>
      <c r="D10" s="34"/>
    </row>
    <row r="11" spans="2:4" ht="14.25">
      <c r="B11" s="34" t="s">
        <v>31</v>
      </c>
      <c r="D11" s="34"/>
    </row>
    <row r="12" spans="2:4" ht="14.25">
      <c r="B12" s="34" t="s">
        <v>32</v>
      </c>
      <c r="D12" s="34"/>
    </row>
    <row r="13" spans="2:4" ht="14.25">
      <c r="B13" s="34" t="s">
        <v>33</v>
      </c>
      <c r="D13" s="34"/>
    </row>
    <row r="14" ht="14.25">
      <c r="E14" s="33">
        <f>SUM(D7:D13)</f>
        <v>0</v>
      </c>
    </row>
    <row r="16" spans="1:4" ht="14.25">
      <c r="A16" s="31" t="s">
        <v>25</v>
      </c>
      <c r="D16" s="34"/>
    </row>
    <row r="17" ht="14.25">
      <c r="E17" s="33">
        <f>D16</f>
        <v>0</v>
      </c>
    </row>
    <row r="18" spans="1:6" ht="15" thickBot="1">
      <c r="A18" s="31" t="s">
        <v>26</v>
      </c>
      <c r="F18" s="35">
        <f>E14+E17</f>
        <v>0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Ropsley PC</cp:lastModifiedBy>
  <cp:lastPrinted>2020-03-19T12:45:09Z</cp:lastPrinted>
  <dcterms:created xsi:type="dcterms:W3CDTF">2012-07-11T10:01:28Z</dcterms:created>
  <dcterms:modified xsi:type="dcterms:W3CDTF">2023-04-25T11:43:55Z</dcterms:modified>
  <cp:category/>
  <cp:version/>
  <cp:contentType/>
  <cp:contentStatus/>
</cp:coreProperties>
</file>